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8960" windowHeight="11580" activeTab="0"/>
  </bookViews>
  <sheets>
    <sheet name="приложение" sheetId="1" r:id="rId1"/>
  </sheets>
  <definedNames>
    <definedName name="_xlnm.Print_Titles" localSheetId="0">'приложение'!$8:$8</definedName>
  </definedNames>
  <calcPr fullCalcOnLoad="1"/>
</workbook>
</file>

<file path=xl/sharedStrings.xml><?xml version="1.0" encoding="utf-8"?>
<sst xmlns="http://schemas.openxmlformats.org/spreadsheetml/2006/main" count="260" uniqueCount="143">
  <si>
    <t>№</t>
  </si>
  <si>
    <t>Наименование показателя</t>
  </si>
  <si>
    <t>Методика расчета показателя</t>
  </si>
  <si>
    <t>Отчетный финансовый год, 2013 год</t>
  </si>
  <si>
    <t>Текущий финансовый год, 2014 год</t>
  </si>
  <si>
    <t>Очередной финансовый год, 2015 год</t>
  </si>
  <si>
    <t>Первый год планового периода, 2016 год</t>
  </si>
  <si>
    <t>Второй год планового периода, 2017 год</t>
  </si>
  <si>
    <t>Общая сумма субсидии на год</t>
  </si>
  <si>
    <t>1.1.</t>
  </si>
  <si>
    <t>Общая сумма затрат на оказание государственных услуг</t>
  </si>
  <si>
    <t>Х</t>
  </si>
  <si>
    <t>Затраты на оказание государственной услуги 1</t>
  </si>
  <si>
    <t>Нормативные затраты, непосредственно связанные с оказанием государственной услуги 1, на 1 единицу государственной услуги 1</t>
  </si>
  <si>
    <t>Объем государственной услуги 1</t>
  </si>
  <si>
    <t>Затраты на оказание государственной услуги 2</t>
  </si>
  <si>
    <t>Нормативные затраты, непосредственно связанные с оказанием государственной услуги 2, на 1 единицу государственной услуги 2</t>
  </si>
  <si>
    <t>Объем государственной услуги 2</t>
  </si>
  <si>
    <t>Затраты на оказание государственной услуги 3</t>
  </si>
  <si>
    <t>Нормативные затраты, непосредственно связанные с оказанием государственной услуги 3, на 1 единицу государственной услуги 3</t>
  </si>
  <si>
    <t>Объем государственной услуги 3</t>
  </si>
  <si>
    <t>Затраты на оказание государственной услуги 4</t>
  </si>
  <si>
    <t>Нормативные затраты, непосредственно связанные с оказанием государственной услуги 4, на 1 единицу государственной услуги 4</t>
  </si>
  <si>
    <t>Объем государственной услуги 4</t>
  </si>
  <si>
    <t>Работа 1</t>
  </si>
  <si>
    <t>Общий объем затрат на выполнение работы 1</t>
  </si>
  <si>
    <t>1.2.1.1</t>
  </si>
  <si>
    <t>Сумма затрат на выполнение работы 1 (стоимость выполнения работы 1)</t>
  </si>
  <si>
    <t>1.2.1.2</t>
  </si>
  <si>
    <t>Объем выполняемой работы 1</t>
  </si>
  <si>
    <t>Работа 2</t>
  </si>
  <si>
    <t>Общий объем затрат на выполнение работы 2</t>
  </si>
  <si>
    <t>1.2.2.1</t>
  </si>
  <si>
    <t>Сумма затрат на выполнение работы 2 (стоимость выполнения работы 2)</t>
  </si>
  <si>
    <t>1.2.2.2</t>
  </si>
  <si>
    <t>Объем выполняемой работы 2</t>
  </si>
  <si>
    <t>1.3.</t>
  </si>
  <si>
    <t>Затраты на общехозяйственные нужды</t>
  </si>
  <si>
    <t>1.4.</t>
  </si>
  <si>
    <t>Доходы от оказания государственных услуг физическим и (или) юридическим лицам за плату в пределах государственного задания</t>
  </si>
  <si>
    <t>1.5.</t>
  </si>
  <si>
    <t>Плановые доходы от оказания услуги 1 (работы 1) физическим и (или) юридическим лицам за плату сверх государственного задания</t>
  </si>
  <si>
    <t>1.6.</t>
  </si>
  <si>
    <t>Коэффициент, определяющий долю использования учреждением государственного имущества при оказании услуги 1  (выполнении работы 1) физическим и (или) юридическим лицам за плату сверх государственного задания</t>
  </si>
  <si>
    <t xml:space="preserve">Итоговый расчет субсидии </t>
  </si>
  <si>
    <t>(тыс. рублей)</t>
  </si>
  <si>
    <t>на возмещение нормативных затрат, связанных с оказанием государственных услуг (выполнением работ) в соответствии с государственным заданием</t>
  </si>
  <si>
    <t>Приложение</t>
  </si>
  <si>
    <t>Государственная услуга 2 (социально-медицинские услуги, предоставляемые получателям социальных услуг отделением социального обслуживания на дому)</t>
  </si>
  <si>
    <t>1.1.1.1.</t>
  </si>
  <si>
    <t>1.1.1.1.1</t>
  </si>
  <si>
    <t>1.1.1.1.2</t>
  </si>
  <si>
    <t>1.1.1.2.</t>
  </si>
  <si>
    <t>1.1.1.2.1</t>
  </si>
  <si>
    <t>1.1.1.2.2</t>
  </si>
  <si>
    <t>1.1.2.1.</t>
  </si>
  <si>
    <t>1.1.2.1.1</t>
  </si>
  <si>
    <t>1.1.2.1.2</t>
  </si>
  <si>
    <t>1.1.3.1.</t>
  </si>
  <si>
    <t>1.1.3.1.1</t>
  </si>
  <si>
    <t>1.1.3.1.2</t>
  </si>
  <si>
    <t>1.2.1.</t>
  </si>
  <si>
    <t>1.2.2.</t>
  </si>
  <si>
    <t>Работа 3</t>
  </si>
  <si>
    <t>Общий объем затрат на выполнение работы 3</t>
  </si>
  <si>
    <t>Сумма затрат на выполнение работы 3 (стоимость выполнения работы 3)</t>
  </si>
  <si>
    <t>Объем выполняемой работы 3</t>
  </si>
  <si>
    <t>1.2.3.</t>
  </si>
  <si>
    <t>1.2.3.1</t>
  </si>
  <si>
    <t>1.2.3.2</t>
  </si>
  <si>
    <t>Работа 4</t>
  </si>
  <si>
    <t>Общий объем затрат на выполнение работы 4</t>
  </si>
  <si>
    <t>Сумма затрат на выполнение работы 4 (стоимость выполнения работы 4)</t>
  </si>
  <si>
    <t>Объем выполняемой работы 4</t>
  </si>
  <si>
    <t>1.2.4.</t>
  </si>
  <si>
    <t>1.2.4.1</t>
  </si>
  <si>
    <t>1.2.4.2</t>
  </si>
  <si>
    <t>Работа  5</t>
  </si>
  <si>
    <t>Общий объем затрат на выполнение работы 5</t>
  </si>
  <si>
    <t>Сумма затрат на выполнение работы 5 (стоимость выполнения работы 5)</t>
  </si>
  <si>
    <t>Объем выполняемой работы 5</t>
  </si>
  <si>
    <t>1.2.5.</t>
  </si>
  <si>
    <t>1.2.5.1</t>
  </si>
  <si>
    <t>1.2.5.2</t>
  </si>
  <si>
    <t>Работа  6</t>
  </si>
  <si>
    <t>Общий объем затрат на выполнение работы 6</t>
  </si>
  <si>
    <t>Сумма затрат на выполнение работы 6 (стоимость выполнения работы6)</t>
  </si>
  <si>
    <t>Объем выполняемой работы 6</t>
  </si>
  <si>
    <t>1.2.6.</t>
  </si>
  <si>
    <t>1.2.6.1</t>
  </si>
  <si>
    <t>1.2.6.2</t>
  </si>
  <si>
    <t>Затраты на оказание государственной услуги 1 (содействие в получении юридической помощи в целях защиты прав и законных интересов получателей социальных услуг)</t>
  </si>
  <si>
    <t>Затраты на оказание государственной услуги 2 (содействие в получении экстренной психологической помощи с привлечением к этой работе психологов и священнослужителей)</t>
  </si>
  <si>
    <t>Государственная услуга 1 (социально-бытовые услуги, предоставляемые получателям социальных услуг отделением социального обслуживания на дому)</t>
  </si>
  <si>
    <t>Государственная услуга 1 (социально-бытовые услуги, предоставляемые в  стационарной форме облуживания гражданам пожилого возраста и инвалидам)</t>
  </si>
  <si>
    <t>Государственная услуга 2 (социально-медицинские услуги, предоставляемые в  стационарной форме облуживания гражданам пожилого возраста и инвалидам)</t>
  </si>
  <si>
    <t>1.1.2.2.</t>
  </si>
  <si>
    <t>1.1.2.2.1</t>
  </si>
  <si>
    <t>1.1.2.2.2</t>
  </si>
  <si>
    <t>Государственная услуга 3 (социально-психологические услуги, предоставляемые в  стационарной форме облуживания гражданам пожилого возраста и инвалидам)</t>
  </si>
  <si>
    <t>1.1.2.3.</t>
  </si>
  <si>
    <t>1.1.2.3.1</t>
  </si>
  <si>
    <t>1.1.2.3.2</t>
  </si>
  <si>
    <t>Государственная услуга 4 (социально-педагогические услуги, предоставляемые в  стационарной форме облуживания гражданам пожилого возраста и инвалидам)</t>
  </si>
  <si>
    <t>1.1.2.4.</t>
  </si>
  <si>
    <t>1.1.2.4.1</t>
  </si>
  <si>
    <t>1.1.2.4.2</t>
  </si>
  <si>
    <t>Государственная услуга 5 (социально-трудовые услуги, предоставляемые в  стационарной форме облуживания гражданам пожилого возраста и инвалидам)</t>
  </si>
  <si>
    <t>1.1.2.5.</t>
  </si>
  <si>
    <t>Затраты на оказание государственной услуги 5</t>
  </si>
  <si>
    <t>1.1.2.5.1</t>
  </si>
  <si>
    <t>Нормативные затраты, непосредственно связанные с оказанием государственной услуги 5, на 1 единицу государственной услуги 5</t>
  </si>
  <si>
    <t>1.1.2.5.2</t>
  </si>
  <si>
    <t>Объем государственной услуги 5</t>
  </si>
  <si>
    <t>Государственная услуга 6 (социально-правовые услуги, предоставляемые в  стационарной форме облуживания гражданам пожилого возраста и инвалидами)</t>
  </si>
  <si>
    <t>1.1.2.6.</t>
  </si>
  <si>
    <t>Затраты на оказание государственной услуги 6</t>
  </si>
  <si>
    <t>1.1.2.6.1</t>
  </si>
  <si>
    <t>Нормативные затраты, непосредственно связанные с оказанием государственной услуги 6, на 1 единицу государственной услуги 6</t>
  </si>
  <si>
    <t>1.1.2.6.2</t>
  </si>
  <si>
    <t>Объем государственной услуги 6</t>
  </si>
  <si>
    <t>Государственная услуга 7 (услуги в целях повышения коммуникативного потенциала получателей социальных услуг, имеющих ограничения жизнедеятельности, предоставляемые в  стационарной форме облуживания гражданам пожилого возраста и инвалидам)</t>
  </si>
  <si>
    <t>1.1.2.7.</t>
  </si>
  <si>
    <t>Затраты на оказание государственной услуги 7</t>
  </si>
  <si>
    <t>1.1.2.7.1</t>
  </si>
  <si>
    <t>Нормативные затраты, непосредственно связанные с оказанием государственной услуги 7, на 1 единицу государственной услуги 7</t>
  </si>
  <si>
    <t>1.1.2.7.2</t>
  </si>
  <si>
    <t>Объем государственной услуги 7</t>
  </si>
  <si>
    <t>1.1.4.1.</t>
  </si>
  <si>
    <t>1.1.4.1.1</t>
  </si>
  <si>
    <t>1.1.4.1.2</t>
  </si>
  <si>
    <t>к государственному заданию N 148019</t>
  </si>
  <si>
    <t xml:space="preserve">ГБУ «Комплексный центр социального обслуживания населения» Андреаполького района» </t>
  </si>
  <si>
    <t>Государственная услуга 3 (социально-психологические услуги, предоставляемые получателям социальных услуг отделением социального обслуживания на дому)</t>
  </si>
  <si>
    <t>1.1.1.3.</t>
  </si>
  <si>
    <t>1.1.1.3.1</t>
  </si>
  <si>
    <t>1.1.1.3.2</t>
  </si>
  <si>
    <t>Государственная услуга 4 (социально-правовые услуги, предоставляемые получателям социальных услуг отделением социального обслуживания на дому)</t>
  </si>
  <si>
    <t>1.1.1.4.</t>
  </si>
  <si>
    <t>1.1.1.4.1</t>
  </si>
  <si>
    <t>1.1.1.4.2</t>
  </si>
  <si>
    <t>1.2.</t>
  </si>
  <si>
    <t>Сумма затрат на выполнение работ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</si>
</sst>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left"/>
    </xf>
    <xf numFmtId="0" fontId="39" fillId="0" borderId="0" xfId="0" applyFont="1" applyFill="1" applyAlignment="1">
      <alignment horizontal="right" indent="15"/>
    </xf>
    <xf numFmtId="0" fontId="39" fillId="0" borderId="0" xfId="0" applyFont="1" applyFill="1" applyAlignment="1">
      <alignment horizontal="right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8" fillId="0" borderId="10" xfId="0" applyFont="1" applyFill="1" applyBorder="1" applyAlignment="1">
      <alignment horizontal="center" vertical="top"/>
    </xf>
    <xf numFmtId="0" fontId="38" fillId="0" borderId="10" xfId="0" applyFont="1" applyFill="1" applyBorder="1" applyAlignment="1">
      <alignment vertical="top" wrapText="1"/>
    </xf>
    <xf numFmtId="14" fontId="38" fillId="0" borderId="10" xfId="0" applyNumberFormat="1" applyFont="1" applyFill="1" applyBorder="1" applyAlignment="1">
      <alignment horizontal="center" vertical="top"/>
    </xf>
    <xf numFmtId="0" fontId="40" fillId="0" borderId="0" xfId="0" applyFont="1" applyFill="1" applyAlignment="1">
      <alignment/>
    </xf>
    <xf numFmtId="164" fontId="38" fillId="0" borderId="10" xfId="0" applyNumberFormat="1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top" wrapText="1"/>
    </xf>
    <xf numFmtId="165" fontId="38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="85" zoomScaleNormal="85" zoomScalePageLayoutView="0" workbookViewId="0" topLeftCell="C73">
      <selection activeCell="F86" sqref="F86"/>
    </sheetView>
  </sheetViews>
  <sheetFormatPr defaultColWidth="9.140625" defaultRowHeight="15"/>
  <cols>
    <col min="1" max="1" width="9.140625" style="1" customWidth="1"/>
    <col min="2" max="2" width="34.28125" style="1" customWidth="1"/>
    <col min="3" max="3" width="16.421875" style="1" customWidth="1"/>
    <col min="4" max="4" width="18.7109375" style="1" customWidth="1"/>
    <col min="5" max="5" width="17.28125" style="1" customWidth="1"/>
    <col min="6" max="6" width="18.421875" style="1" customWidth="1"/>
    <col min="7" max="7" width="18.57421875" style="1" customWidth="1"/>
    <col min="8" max="8" width="20.57421875" style="1" customWidth="1"/>
    <col min="9" max="16384" width="9.140625" style="1" customWidth="1"/>
  </cols>
  <sheetData>
    <row r="1" spans="7:8" ht="15.75">
      <c r="G1" s="2"/>
      <c r="H1" s="3" t="s">
        <v>47</v>
      </c>
    </row>
    <row r="2" ht="15.75">
      <c r="H2" s="4" t="s">
        <v>131</v>
      </c>
    </row>
    <row r="4" spans="1:8" ht="15.75">
      <c r="A4" s="17" t="s">
        <v>44</v>
      </c>
      <c r="B4" s="17"/>
      <c r="C4" s="17"/>
      <c r="D4" s="17"/>
      <c r="E4" s="17"/>
      <c r="F4" s="17"/>
      <c r="G4" s="17"/>
      <c r="H4" s="17"/>
    </row>
    <row r="5" spans="1:8" ht="15.75">
      <c r="A5" s="18" t="s">
        <v>132</v>
      </c>
      <c r="B5" s="18"/>
      <c r="C5" s="18"/>
      <c r="D5" s="18"/>
      <c r="E5" s="18"/>
      <c r="F5" s="18"/>
      <c r="G5" s="18"/>
      <c r="H5" s="18"/>
    </row>
    <row r="6" spans="1:8" ht="22.5" customHeight="1">
      <c r="A6" s="19" t="s">
        <v>46</v>
      </c>
      <c r="B6" s="19"/>
      <c r="C6" s="19"/>
      <c r="D6" s="19"/>
      <c r="E6" s="19"/>
      <c r="F6" s="19"/>
      <c r="G6" s="19"/>
      <c r="H6" s="19"/>
    </row>
    <row r="7" ht="15.75">
      <c r="H7" s="4" t="s">
        <v>45</v>
      </c>
    </row>
    <row r="8" spans="1:8" s="7" customFormat="1" ht="38.25">
      <c r="A8" s="5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</row>
    <row r="9" spans="1:8" ht="12.75">
      <c r="A9" s="8">
        <v>1</v>
      </c>
      <c r="B9" s="9" t="s">
        <v>8</v>
      </c>
      <c r="C9" s="9"/>
      <c r="D9" s="12">
        <f>D10+D63+D67+D71+D75+D79+D83+D86-D87</f>
        <v>7487.5</v>
      </c>
      <c r="E9" s="12">
        <f>E10+E63+E67+E71+E75+E79+E83+E86-E87</f>
        <v>9860.9</v>
      </c>
      <c r="F9" s="12">
        <f>F10+F63+F67+F71+F75+F79+F83+F86-F87</f>
        <v>11214.32114</v>
      </c>
      <c r="G9" s="12">
        <f>G10+G63+G67+G71+G75+G79+G83+G86-G87</f>
        <v>11896.78</v>
      </c>
      <c r="H9" s="12">
        <f>H10+H63+H67+H71+H75+H79+H83+H86-H87</f>
        <v>11507.179999999998</v>
      </c>
    </row>
    <row r="10" spans="1:8" ht="25.5">
      <c r="A10" s="8" t="s">
        <v>9</v>
      </c>
      <c r="B10" s="9" t="s">
        <v>10</v>
      </c>
      <c r="C10" s="9"/>
      <c r="D10" s="13">
        <v>5555.7</v>
      </c>
      <c r="E10" s="13">
        <v>9495</v>
      </c>
      <c r="F10" s="12">
        <f>F12+F16+F20+F24+F28+F32+F36+F40+F44+F48+F52+F55+F58</f>
        <v>8775.021139999999</v>
      </c>
      <c r="G10" s="12">
        <f>G12+G16+G20+G24+G28+G32+G36+G40+G44+G48+G52+G55+G58</f>
        <v>9629.579999999998</v>
      </c>
      <c r="H10" s="12">
        <f>H12+H16+H20+H24+H28+H32+H36+H40+H44+H48+H52+H55+H58</f>
        <v>9239.979999999998</v>
      </c>
    </row>
    <row r="11" spans="1:8" ht="63.75">
      <c r="A11" s="8"/>
      <c r="B11" s="9" t="s">
        <v>93</v>
      </c>
      <c r="C11" s="14" t="s">
        <v>11</v>
      </c>
      <c r="D11" s="6" t="s">
        <v>11</v>
      </c>
      <c r="E11" s="6" t="s">
        <v>11</v>
      </c>
      <c r="F11" s="6" t="s">
        <v>11</v>
      </c>
      <c r="G11" s="6" t="s">
        <v>11</v>
      </c>
      <c r="H11" s="6" t="s">
        <v>11</v>
      </c>
    </row>
    <row r="12" spans="1:8" ht="25.5">
      <c r="A12" s="8" t="s">
        <v>49</v>
      </c>
      <c r="B12" s="9" t="s">
        <v>12</v>
      </c>
      <c r="C12" s="9"/>
      <c r="D12" s="6"/>
      <c r="E12" s="6"/>
      <c r="F12" s="12">
        <v>4013</v>
      </c>
      <c r="G12" s="12">
        <v>4815.6</v>
      </c>
      <c r="H12" s="12">
        <v>4449.6</v>
      </c>
    </row>
    <row r="13" spans="1:8" ht="51">
      <c r="A13" s="8" t="s">
        <v>50</v>
      </c>
      <c r="B13" s="9" t="s">
        <v>13</v>
      </c>
      <c r="C13" s="9"/>
      <c r="D13" s="6"/>
      <c r="E13" s="6"/>
      <c r="F13" s="6">
        <f>ROUND(F12/F14,7)</f>
        <v>0.0615529</v>
      </c>
      <c r="G13" s="6">
        <f>ROUND(G12/G14,6)</f>
        <v>0.073863</v>
      </c>
      <c r="H13" s="6">
        <f>ROUND(H12/H14,5)</f>
        <v>0.06825</v>
      </c>
    </row>
    <row r="14" spans="1:8" ht="12.75">
      <c r="A14" s="8" t="s">
        <v>51</v>
      </c>
      <c r="B14" s="9" t="s">
        <v>14</v>
      </c>
      <c r="C14" s="9"/>
      <c r="D14" s="6"/>
      <c r="E14" s="6"/>
      <c r="F14" s="13">
        <v>65196</v>
      </c>
      <c r="G14" s="13">
        <v>65196</v>
      </c>
      <c r="H14" s="13">
        <v>65196</v>
      </c>
    </row>
    <row r="15" spans="1:8" ht="63.75">
      <c r="A15" s="8"/>
      <c r="B15" s="9" t="s">
        <v>48</v>
      </c>
      <c r="C15" s="14" t="s">
        <v>11</v>
      </c>
      <c r="D15" s="6" t="s">
        <v>11</v>
      </c>
      <c r="E15" s="6" t="s">
        <v>11</v>
      </c>
      <c r="F15" s="6" t="s">
        <v>11</v>
      </c>
      <c r="G15" s="6" t="s">
        <v>11</v>
      </c>
      <c r="H15" s="6" t="s">
        <v>11</v>
      </c>
    </row>
    <row r="16" spans="1:8" ht="25.5">
      <c r="A16" s="8" t="s">
        <v>52</v>
      </c>
      <c r="B16" s="9" t="s">
        <v>15</v>
      </c>
      <c r="C16" s="9"/>
      <c r="D16" s="6"/>
      <c r="E16" s="6"/>
      <c r="F16" s="12">
        <v>162.5</v>
      </c>
      <c r="G16" s="12">
        <v>195</v>
      </c>
      <c r="H16" s="12">
        <v>180.2</v>
      </c>
    </row>
    <row r="17" spans="1:8" ht="51">
      <c r="A17" s="8" t="s">
        <v>53</v>
      </c>
      <c r="B17" s="9" t="s">
        <v>16</v>
      </c>
      <c r="C17" s="9"/>
      <c r="D17" s="6"/>
      <c r="E17" s="6"/>
      <c r="F17" s="6">
        <f>ROUND(F16/F18,6)</f>
        <v>0.078276</v>
      </c>
      <c r="G17" s="6">
        <f>ROUND(G16/G18,6)</f>
        <v>0.093931</v>
      </c>
      <c r="H17" s="6">
        <f>ROUND(H16/H18,6)</f>
        <v>0.086802</v>
      </c>
    </row>
    <row r="18" spans="1:8" ht="12.75">
      <c r="A18" s="8" t="s">
        <v>54</v>
      </c>
      <c r="B18" s="9" t="s">
        <v>17</v>
      </c>
      <c r="C18" s="9"/>
      <c r="D18" s="6"/>
      <c r="E18" s="6"/>
      <c r="F18" s="13">
        <v>2076</v>
      </c>
      <c r="G18" s="13">
        <v>2076</v>
      </c>
      <c r="H18" s="13">
        <v>2076</v>
      </c>
    </row>
    <row r="19" spans="1:8" ht="63.75">
      <c r="A19" s="8"/>
      <c r="B19" s="9" t="s">
        <v>133</v>
      </c>
      <c r="C19" s="14" t="s">
        <v>11</v>
      </c>
      <c r="D19" s="6" t="s">
        <v>11</v>
      </c>
      <c r="E19" s="6" t="s">
        <v>11</v>
      </c>
      <c r="F19" s="6" t="s">
        <v>11</v>
      </c>
      <c r="G19" s="6" t="s">
        <v>11</v>
      </c>
      <c r="H19" s="6" t="s">
        <v>11</v>
      </c>
    </row>
    <row r="20" spans="1:8" ht="25.5">
      <c r="A20" s="8" t="s">
        <v>134</v>
      </c>
      <c r="B20" s="9" t="s">
        <v>18</v>
      </c>
      <c r="C20" s="9"/>
      <c r="D20" s="6"/>
      <c r="E20" s="6"/>
      <c r="F20" s="12">
        <v>92.69999999999997</v>
      </c>
      <c r="G20" s="12">
        <v>111.2</v>
      </c>
      <c r="H20" s="12">
        <v>102.8</v>
      </c>
    </row>
    <row r="21" spans="1:8" ht="51">
      <c r="A21" s="8" t="s">
        <v>135</v>
      </c>
      <c r="B21" s="9" t="s">
        <v>19</v>
      </c>
      <c r="C21" s="9"/>
      <c r="D21" s="6"/>
      <c r="E21" s="6"/>
      <c r="F21" s="6">
        <f>ROUND(F20/F22,5)</f>
        <v>0.01288</v>
      </c>
      <c r="G21" s="6">
        <f>ROUND(G20/G22,5)</f>
        <v>0.01544</v>
      </c>
      <c r="H21" s="6">
        <f>ROUND(H20/H22,5)</f>
        <v>0.01428</v>
      </c>
    </row>
    <row r="22" spans="1:8" ht="12.75">
      <c r="A22" s="8" t="s">
        <v>136</v>
      </c>
      <c r="B22" s="9" t="s">
        <v>20</v>
      </c>
      <c r="C22" s="9"/>
      <c r="D22" s="6"/>
      <c r="E22" s="6"/>
      <c r="F22" s="13">
        <v>7200</v>
      </c>
      <c r="G22" s="13">
        <v>7200</v>
      </c>
      <c r="H22" s="13">
        <v>7200</v>
      </c>
    </row>
    <row r="23" spans="1:8" ht="63.75">
      <c r="A23" s="8"/>
      <c r="B23" s="9" t="s">
        <v>137</v>
      </c>
      <c r="C23" s="14" t="s">
        <v>11</v>
      </c>
      <c r="D23" s="6" t="s">
        <v>11</v>
      </c>
      <c r="E23" s="6" t="s">
        <v>11</v>
      </c>
      <c r="F23" s="6" t="s">
        <v>11</v>
      </c>
      <c r="G23" s="6" t="s">
        <v>11</v>
      </c>
      <c r="H23" s="6" t="s">
        <v>11</v>
      </c>
    </row>
    <row r="24" spans="1:8" ht="25.5">
      <c r="A24" s="8" t="s">
        <v>138</v>
      </c>
      <c r="B24" s="9" t="s">
        <v>21</v>
      </c>
      <c r="C24" s="9"/>
      <c r="D24" s="6"/>
      <c r="E24" s="6"/>
      <c r="F24" s="15">
        <v>4.74114</v>
      </c>
      <c r="G24" s="15">
        <v>5.7</v>
      </c>
      <c r="H24" s="15">
        <v>5.3</v>
      </c>
    </row>
    <row r="25" spans="1:8" ht="51">
      <c r="A25" s="8" t="s">
        <v>139</v>
      </c>
      <c r="B25" s="9" t="s">
        <v>22</v>
      </c>
      <c r="C25" s="9"/>
      <c r="D25" s="6"/>
      <c r="E25" s="6"/>
      <c r="F25" s="6">
        <f>ROUND(F24/F26,5)</f>
        <v>0.07902</v>
      </c>
      <c r="G25" s="6">
        <f>ROUND(G24/G26,5)</f>
        <v>0.095</v>
      </c>
      <c r="H25" s="6">
        <f>ROUND(H24/H26,5)</f>
        <v>0.08833</v>
      </c>
    </row>
    <row r="26" spans="1:8" ht="12.75">
      <c r="A26" s="8" t="s">
        <v>140</v>
      </c>
      <c r="B26" s="9" t="s">
        <v>23</v>
      </c>
      <c r="C26" s="9"/>
      <c r="D26" s="6"/>
      <c r="E26" s="6"/>
      <c r="F26" s="13">
        <v>60</v>
      </c>
      <c r="G26" s="13">
        <v>60</v>
      </c>
      <c r="H26" s="13">
        <v>60</v>
      </c>
    </row>
    <row r="27" spans="1:8" ht="63.75">
      <c r="A27" s="8"/>
      <c r="B27" s="9" t="s">
        <v>94</v>
      </c>
      <c r="C27" s="14" t="s">
        <v>11</v>
      </c>
      <c r="D27" s="6" t="s">
        <v>11</v>
      </c>
      <c r="E27" s="6" t="s">
        <v>11</v>
      </c>
      <c r="F27" s="6" t="s">
        <v>11</v>
      </c>
      <c r="G27" s="6" t="s">
        <v>11</v>
      </c>
      <c r="H27" s="6" t="s">
        <v>11</v>
      </c>
    </row>
    <row r="28" spans="1:8" ht="25.5">
      <c r="A28" s="8" t="s">
        <v>55</v>
      </c>
      <c r="B28" s="9" t="s">
        <v>12</v>
      </c>
      <c r="C28" s="9"/>
      <c r="D28" s="6"/>
      <c r="E28" s="6"/>
      <c r="F28" s="13">
        <v>3501.1000000000004</v>
      </c>
      <c r="G28" s="13">
        <v>3501.1000000000004</v>
      </c>
      <c r="H28" s="13">
        <v>3501.1000000000004</v>
      </c>
    </row>
    <row r="29" spans="1:8" ht="51">
      <c r="A29" s="8" t="s">
        <v>56</v>
      </c>
      <c r="B29" s="9" t="s">
        <v>13</v>
      </c>
      <c r="C29" s="9"/>
      <c r="D29" s="6"/>
      <c r="E29" s="6"/>
      <c r="F29" s="6">
        <f>ROUND(F28/F30,5)</f>
        <v>0.33344</v>
      </c>
      <c r="G29" s="6">
        <f>ROUND(G28/G30,5)</f>
        <v>0.33344</v>
      </c>
      <c r="H29" s="6">
        <f>ROUND(H28/H30,5)</f>
        <v>0.33344</v>
      </c>
    </row>
    <row r="30" spans="1:8" ht="12.75">
      <c r="A30" s="8" t="s">
        <v>57</v>
      </c>
      <c r="B30" s="9" t="s">
        <v>14</v>
      </c>
      <c r="C30" s="9"/>
      <c r="D30" s="6"/>
      <c r="E30" s="6"/>
      <c r="F30" s="13">
        <v>10500</v>
      </c>
      <c r="G30" s="13">
        <v>10500</v>
      </c>
      <c r="H30" s="13">
        <v>10500</v>
      </c>
    </row>
    <row r="31" spans="1:8" ht="63.75">
      <c r="A31" s="8"/>
      <c r="B31" s="9" t="s">
        <v>95</v>
      </c>
      <c r="C31" s="14" t="s">
        <v>11</v>
      </c>
      <c r="D31" s="6" t="s">
        <v>11</v>
      </c>
      <c r="E31" s="6" t="s">
        <v>11</v>
      </c>
      <c r="F31" s="6" t="s">
        <v>11</v>
      </c>
      <c r="G31" s="6" t="s">
        <v>11</v>
      </c>
      <c r="H31" s="6" t="s">
        <v>11</v>
      </c>
    </row>
    <row r="32" spans="1:8" ht="25.5">
      <c r="A32" s="8" t="s">
        <v>96</v>
      </c>
      <c r="B32" s="9" t="s">
        <v>15</v>
      </c>
      <c r="C32" s="9"/>
      <c r="D32" s="6"/>
      <c r="E32" s="6"/>
      <c r="F32" s="13">
        <v>673.8000000000001</v>
      </c>
      <c r="G32" s="13">
        <v>673.8000000000001</v>
      </c>
      <c r="H32" s="13">
        <v>673.8000000000001</v>
      </c>
    </row>
    <row r="33" spans="1:8" ht="51">
      <c r="A33" s="8" t="s">
        <v>97</v>
      </c>
      <c r="B33" s="9" t="s">
        <v>16</v>
      </c>
      <c r="C33" s="9"/>
      <c r="D33" s="6"/>
      <c r="E33" s="6"/>
      <c r="F33" s="6">
        <f>ROUND(F32/F34,5)</f>
        <v>0.06417</v>
      </c>
      <c r="G33" s="6">
        <f>ROUND(G32/G34,5)</f>
        <v>0.06417</v>
      </c>
      <c r="H33" s="6">
        <f>ROUND(H32/H34,5)</f>
        <v>0.06417</v>
      </c>
    </row>
    <row r="34" spans="1:8" ht="12.75">
      <c r="A34" s="8" t="s">
        <v>98</v>
      </c>
      <c r="B34" s="9" t="s">
        <v>17</v>
      </c>
      <c r="C34" s="9"/>
      <c r="D34" s="6"/>
      <c r="E34" s="6"/>
      <c r="F34" s="13">
        <v>10500</v>
      </c>
      <c r="G34" s="13">
        <v>10500</v>
      </c>
      <c r="H34" s="13">
        <v>10500</v>
      </c>
    </row>
    <row r="35" spans="1:8" ht="63.75">
      <c r="A35" s="8"/>
      <c r="B35" s="9" t="s">
        <v>99</v>
      </c>
      <c r="C35" s="14" t="s">
        <v>11</v>
      </c>
      <c r="D35" s="6" t="s">
        <v>11</v>
      </c>
      <c r="E35" s="6" t="s">
        <v>11</v>
      </c>
      <c r="F35" s="6" t="s">
        <v>11</v>
      </c>
      <c r="G35" s="6" t="s">
        <v>11</v>
      </c>
      <c r="H35" s="6" t="s">
        <v>11</v>
      </c>
    </row>
    <row r="36" spans="1:8" ht="25.5">
      <c r="A36" s="8" t="s">
        <v>100</v>
      </c>
      <c r="B36" s="9" t="s">
        <v>18</v>
      </c>
      <c r="C36" s="9"/>
      <c r="D36" s="6"/>
      <c r="E36" s="6"/>
      <c r="F36" s="13">
        <v>15.599999999999998</v>
      </c>
      <c r="G36" s="13">
        <v>15.599999999999998</v>
      </c>
      <c r="H36" s="13">
        <v>15.599999999999998</v>
      </c>
    </row>
    <row r="37" spans="1:8" ht="51">
      <c r="A37" s="8" t="s">
        <v>101</v>
      </c>
      <c r="B37" s="9" t="s">
        <v>19</v>
      </c>
      <c r="C37" s="9"/>
      <c r="D37" s="6"/>
      <c r="E37" s="6"/>
      <c r="F37" s="6">
        <f>ROUND(F36/F38,5)</f>
        <v>0.00149</v>
      </c>
      <c r="G37" s="6">
        <f>ROUND(G36/G38,5)</f>
        <v>0.00149</v>
      </c>
      <c r="H37" s="6">
        <f>ROUND(H36/H38,5)</f>
        <v>0.00149</v>
      </c>
    </row>
    <row r="38" spans="1:8" ht="12.75">
      <c r="A38" s="8" t="s">
        <v>102</v>
      </c>
      <c r="B38" s="9" t="s">
        <v>20</v>
      </c>
      <c r="C38" s="9"/>
      <c r="D38" s="6"/>
      <c r="E38" s="6"/>
      <c r="F38" s="13">
        <v>10500</v>
      </c>
      <c r="G38" s="13">
        <v>10500</v>
      </c>
      <c r="H38" s="13">
        <v>10500</v>
      </c>
    </row>
    <row r="39" spans="1:8" ht="63.75">
      <c r="A39" s="8"/>
      <c r="B39" s="9" t="s">
        <v>103</v>
      </c>
      <c r="C39" s="14" t="s">
        <v>11</v>
      </c>
      <c r="D39" s="6" t="s">
        <v>11</v>
      </c>
      <c r="E39" s="6" t="s">
        <v>11</v>
      </c>
      <c r="F39" s="6" t="s">
        <v>11</v>
      </c>
      <c r="G39" s="6" t="s">
        <v>11</v>
      </c>
      <c r="H39" s="6" t="s">
        <v>11</v>
      </c>
    </row>
    <row r="40" spans="1:8" ht="25.5">
      <c r="A40" s="8" t="s">
        <v>104</v>
      </c>
      <c r="B40" s="9" t="s">
        <v>21</v>
      </c>
      <c r="C40" s="9"/>
      <c r="D40" s="6"/>
      <c r="E40" s="6"/>
      <c r="F40" s="13">
        <v>18.5</v>
      </c>
      <c r="G40" s="13">
        <v>18.5</v>
      </c>
      <c r="H40" s="13">
        <v>18.5</v>
      </c>
    </row>
    <row r="41" spans="1:8" ht="51">
      <c r="A41" s="8" t="s">
        <v>105</v>
      </c>
      <c r="B41" s="9" t="s">
        <v>22</v>
      </c>
      <c r="C41" s="9"/>
      <c r="D41" s="6"/>
      <c r="E41" s="6"/>
      <c r="F41" s="6">
        <f>ROUND(F40/F42,5)</f>
        <v>0.00176</v>
      </c>
      <c r="G41" s="6">
        <f>ROUND(G40/G42,5)</f>
        <v>0.00176</v>
      </c>
      <c r="H41" s="6">
        <f>ROUND(H40/H42,5)</f>
        <v>0.00176</v>
      </c>
    </row>
    <row r="42" spans="1:8" ht="12.75">
      <c r="A42" s="8" t="s">
        <v>106</v>
      </c>
      <c r="B42" s="9" t="s">
        <v>23</v>
      </c>
      <c r="C42" s="9"/>
      <c r="D42" s="6"/>
      <c r="E42" s="6"/>
      <c r="F42" s="13">
        <v>10500</v>
      </c>
      <c r="G42" s="13">
        <v>10500</v>
      </c>
      <c r="H42" s="13">
        <v>10500</v>
      </c>
    </row>
    <row r="43" spans="1:8" ht="63.75">
      <c r="A43" s="8"/>
      <c r="B43" s="9" t="s">
        <v>107</v>
      </c>
      <c r="C43" s="14" t="s">
        <v>11</v>
      </c>
      <c r="D43" s="6" t="s">
        <v>11</v>
      </c>
      <c r="E43" s="6" t="s">
        <v>11</v>
      </c>
      <c r="F43" s="6" t="s">
        <v>11</v>
      </c>
      <c r="G43" s="6" t="s">
        <v>11</v>
      </c>
      <c r="H43" s="6" t="s">
        <v>11</v>
      </c>
    </row>
    <row r="44" spans="1:8" ht="25.5">
      <c r="A44" s="8" t="s">
        <v>108</v>
      </c>
      <c r="B44" s="9" t="s">
        <v>109</v>
      </c>
      <c r="C44" s="9"/>
      <c r="D44" s="6"/>
      <c r="E44" s="6"/>
      <c r="F44" s="6">
        <v>103.39999999999999</v>
      </c>
      <c r="G44" s="6">
        <v>103.39999999999999</v>
      </c>
      <c r="H44" s="6">
        <v>103.39999999999999</v>
      </c>
    </row>
    <row r="45" spans="1:8" ht="51">
      <c r="A45" s="8" t="s">
        <v>110</v>
      </c>
      <c r="B45" s="9" t="s">
        <v>111</v>
      </c>
      <c r="C45" s="9"/>
      <c r="D45" s="6"/>
      <c r="E45" s="6"/>
      <c r="F45" s="6">
        <f>ROUND(F44/F46,5)</f>
        <v>0.00985</v>
      </c>
      <c r="G45" s="6">
        <f>ROUND(G44/G46,5)</f>
        <v>0.00985</v>
      </c>
      <c r="H45" s="6">
        <f>ROUND(H44/H46,5)</f>
        <v>0.00985</v>
      </c>
    </row>
    <row r="46" spans="1:8" ht="12.75">
      <c r="A46" s="8" t="s">
        <v>112</v>
      </c>
      <c r="B46" s="9" t="s">
        <v>113</v>
      </c>
      <c r="C46" s="9"/>
      <c r="D46" s="6"/>
      <c r="E46" s="6"/>
      <c r="F46" s="13">
        <v>10500</v>
      </c>
      <c r="G46" s="13">
        <v>10500</v>
      </c>
      <c r="H46" s="13">
        <v>10500</v>
      </c>
    </row>
    <row r="47" spans="1:8" ht="63.75">
      <c r="A47" s="8"/>
      <c r="B47" s="9" t="s">
        <v>114</v>
      </c>
      <c r="C47" s="14" t="s">
        <v>11</v>
      </c>
      <c r="D47" s="6" t="s">
        <v>11</v>
      </c>
      <c r="E47" s="6" t="s">
        <v>11</v>
      </c>
      <c r="F47" s="6" t="s">
        <v>11</v>
      </c>
      <c r="G47" s="6" t="s">
        <v>11</v>
      </c>
      <c r="H47" s="6" t="s">
        <v>11</v>
      </c>
    </row>
    <row r="48" spans="1:8" ht="25.5">
      <c r="A48" s="8" t="s">
        <v>115</v>
      </c>
      <c r="B48" s="9" t="s">
        <v>116</v>
      </c>
      <c r="C48" s="9"/>
      <c r="D48" s="6"/>
      <c r="E48" s="6"/>
      <c r="F48" s="6">
        <v>9.3</v>
      </c>
      <c r="G48" s="6">
        <v>9.3</v>
      </c>
      <c r="H48" s="6">
        <v>9.3</v>
      </c>
    </row>
    <row r="49" spans="1:8" ht="51">
      <c r="A49" s="8" t="s">
        <v>117</v>
      </c>
      <c r="B49" s="9" t="s">
        <v>118</v>
      </c>
      <c r="C49" s="9"/>
      <c r="D49" s="6"/>
      <c r="E49" s="6"/>
      <c r="F49" s="6">
        <f>ROUND(F48/F50,5)</f>
        <v>0.00089</v>
      </c>
      <c r="G49" s="6">
        <f>ROUND(G48/G50,5)</f>
        <v>0.00089</v>
      </c>
      <c r="H49" s="6">
        <f>ROUND(H48/H50,5)</f>
        <v>0.00089</v>
      </c>
    </row>
    <row r="50" spans="1:8" ht="12.75">
      <c r="A50" s="8" t="s">
        <v>119</v>
      </c>
      <c r="B50" s="9" t="s">
        <v>120</v>
      </c>
      <c r="C50" s="9"/>
      <c r="D50" s="6"/>
      <c r="E50" s="6"/>
      <c r="F50" s="13">
        <v>10500</v>
      </c>
      <c r="G50" s="13">
        <v>10500</v>
      </c>
      <c r="H50" s="13">
        <v>10500</v>
      </c>
    </row>
    <row r="51" spans="1:8" ht="102">
      <c r="A51" s="8"/>
      <c r="B51" s="9" t="s">
        <v>121</v>
      </c>
      <c r="C51" s="14" t="s">
        <v>11</v>
      </c>
      <c r="D51" s="6" t="s">
        <v>11</v>
      </c>
      <c r="E51" s="6" t="s">
        <v>11</v>
      </c>
      <c r="F51" s="6" t="s">
        <v>11</v>
      </c>
      <c r="G51" s="6" t="s">
        <v>11</v>
      </c>
      <c r="H51" s="6" t="s">
        <v>11</v>
      </c>
    </row>
    <row r="52" spans="1:8" ht="25.5">
      <c r="A52" s="8" t="s">
        <v>122</v>
      </c>
      <c r="B52" s="9" t="s">
        <v>123</v>
      </c>
      <c r="C52" s="9"/>
      <c r="D52" s="6"/>
      <c r="E52" s="6"/>
      <c r="F52" s="6">
        <v>5.2</v>
      </c>
      <c r="G52" s="6">
        <v>5.2</v>
      </c>
      <c r="H52" s="6">
        <v>5.2</v>
      </c>
    </row>
    <row r="53" spans="1:8" ht="51">
      <c r="A53" s="8" t="s">
        <v>124</v>
      </c>
      <c r="B53" s="9" t="s">
        <v>125</v>
      </c>
      <c r="C53" s="9"/>
      <c r="D53" s="6"/>
      <c r="E53" s="6"/>
      <c r="F53" s="6">
        <f>ROUND(F52/F54,6)</f>
        <v>0.000495</v>
      </c>
      <c r="G53" s="6">
        <f>ROUND(G52/G54,6)</f>
        <v>0.000495</v>
      </c>
      <c r="H53" s="6">
        <f>ROUND(H52/H54,6)</f>
        <v>0.000495</v>
      </c>
    </row>
    <row r="54" spans="1:8" ht="12.75">
      <c r="A54" s="8" t="s">
        <v>126</v>
      </c>
      <c r="B54" s="9" t="s">
        <v>127</v>
      </c>
      <c r="C54" s="9"/>
      <c r="D54" s="6"/>
      <c r="E54" s="6"/>
      <c r="F54" s="13">
        <v>10500</v>
      </c>
      <c r="G54" s="13">
        <v>10500</v>
      </c>
      <c r="H54" s="13">
        <v>10500</v>
      </c>
    </row>
    <row r="55" spans="1:8" ht="63.75">
      <c r="A55" s="8" t="s">
        <v>58</v>
      </c>
      <c r="B55" s="9" t="s">
        <v>91</v>
      </c>
      <c r="C55" s="9"/>
      <c r="D55" s="6"/>
      <c r="E55" s="6"/>
      <c r="F55" s="13">
        <v>77.3</v>
      </c>
      <c r="G55" s="13">
        <v>77.3</v>
      </c>
      <c r="H55" s="13">
        <v>77.3</v>
      </c>
    </row>
    <row r="56" spans="1:8" ht="51">
      <c r="A56" s="8" t="s">
        <v>59</v>
      </c>
      <c r="B56" s="9" t="s">
        <v>13</v>
      </c>
      <c r="C56" s="9"/>
      <c r="D56" s="6"/>
      <c r="E56" s="6"/>
      <c r="F56" s="6">
        <f>ROUND(F55/F57,5)</f>
        <v>0.23712</v>
      </c>
      <c r="G56" s="6">
        <f>ROUND(G55/G57,5)</f>
        <v>0.23712</v>
      </c>
      <c r="H56" s="6">
        <f>ROUND(H55/H57,5)</f>
        <v>0.23712</v>
      </c>
    </row>
    <row r="57" spans="1:8" ht="12.75">
      <c r="A57" s="8" t="s">
        <v>60</v>
      </c>
      <c r="B57" s="9" t="s">
        <v>14</v>
      </c>
      <c r="C57" s="9"/>
      <c r="D57" s="6"/>
      <c r="E57" s="6"/>
      <c r="F57" s="13">
        <v>326</v>
      </c>
      <c r="G57" s="13">
        <v>326</v>
      </c>
      <c r="H57" s="13">
        <v>326</v>
      </c>
    </row>
    <row r="58" spans="1:8" ht="63.75">
      <c r="A58" s="8" t="s">
        <v>128</v>
      </c>
      <c r="B58" s="9" t="s">
        <v>92</v>
      </c>
      <c r="C58" s="9"/>
      <c r="D58" s="6"/>
      <c r="E58" s="6"/>
      <c r="F58" s="13">
        <v>97.88</v>
      </c>
      <c r="G58" s="13">
        <v>97.88</v>
      </c>
      <c r="H58" s="13">
        <v>97.88</v>
      </c>
    </row>
    <row r="59" spans="1:8" ht="51">
      <c r="A59" s="8" t="s">
        <v>129</v>
      </c>
      <c r="B59" s="9" t="s">
        <v>16</v>
      </c>
      <c r="C59" s="9"/>
      <c r="D59" s="6"/>
      <c r="E59" s="6"/>
      <c r="F59" s="6">
        <f>ROUND(F58/F60,5)</f>
        <v>0.22553</v>
      </c>
      <c r="G59" s="6">
        <f>ROUND(G58/G60,5)</f>
        <v>0.22553</v>
      </c>
      <c r="H59" s="6">
        <f>ROUND(H58/H60,5)</f>
        <v>0.22553</v>
      </c>
    </row>
    <row r="60" spans="1:8" ht="12.75">
      <c r="A60" s="8" t="s">
        <v>130</v>
      </c>
      <c r="B60" s="9" t="s">
        <v>17</v>
      </c>
      <c r="C60" s="9"/>
      <c r="D60" s="6"/>
      <c r="E60" s="6"/>
      <c r="F60" s="13">
        <v>434</v>
      </c>
      <c r="G60" s="13">
        <v>434</v>
      </c>
      <c r="H60" s="13">
        <v>434</v>
      </c>
    </row>
    <row r="61" spans="1:8" ht="15">
      <c r="A61" s="8" t="s">
        <v>141</v>
      </c>
      <c r="B61" s="11" t="s">
        <v>142</v>
      </c>
      <c r="C61" s="6"/>
      <c r="D61" s="6"/>
      <c r="E61" s="6"/>
      <c r="F61" s="13">
        <f>F63+F67+F71+F75+F79+F83</f>
        <v>1430.9</v>
      </c>
      <c r="G61" s="13">
        <f>G63+G67+G71+G75+G79+G83</f>
        <v>1430.9</v>
      </c>
      <c r="H61" s="13">
        <f>H63+H67+H71+H75+H79+H83</f>
        <v>1430.9</v>
      </c>
    </row>
    <row r="62" spans="1:8" ht="12.75">
      <c r="A62" s="8"/>
      <c r="B62" s="9" t="s">
        <v>24</v>
      </c>
      <c r="C62" s="14" t="s">
        <v>11</v>
      </c>
      <c r="D62" s="6" t="s">
        <v>11</v>
      </c>
      <c r="E62" s="6" t="s">
        <v>11</v>
      </c>
      <c r="F62" s="6" t="s">
        <v>11</v>
      </c>
      <c r="G62" s="6" t="s">
        <v>11</v>
      </c>
      <c r="H62" s="6" t="s">
        <v>11</v>
      </c>
    </row>
    <row r="63" spans="1:8" ht="25.5">
      <c r="A63" s="10" t="s">
        <v>61</v>
      </c>
      <c r="B63" s="9" t="s">
        <v>25</v>
      </c>
      <c r="C63" s="9"/>
      <c r="D63" s="6"/>
      <c r="E63" s="6"/>
      <c r="F63" s="6">
        <v>288.5</v>
      </c>
      <c r="G63" s="6">
        <v>288.5</v>
      </c>
      <c r="H63" s="6">
        <v>288.5</v>
      </c>
    </row>
    <row r="64" spans="1:8" ht="25.5">
      <c r="A64" s="8" t="s">
        <v>26</v>
      </c>
      <c r="B64" s="9" t="s">
        <v>27</v>
      </c>
      <c r="C64" s="9"/>
      <c r="D64" s="6"/>
      <c r="E64" s="6"/>
      <c r="F64" s="6">
        <f>ROUND(F63/F65,5)</f>
        <v>0.89043</v>
      </c>
      <c r="G64" s="6">
        <f>ROUND(G63/G65,5)</f>
        <v>0.89043</v>
      </c>
      <c r="H64" s="6">
        <f>ROUND(H63/H65,5)</f>
        <v>0.89043</v>
      </c>
    </row>
    <row r="65" spans="1:8" ht="12.75">
      <c r="A65" s="8" t="s">
        <v>28</v>
      </c>
      <c r="B65" s="9" t="s">
        <v>29</v>
      </c>
      <c r="C65" s="9"/>
      <c r="D65" s="6"/>
      <c r="E65" s="6"/>
      <c r="F65" s="6">
        <v>324</v>
      </c>
      <c r="G65" s="6">
        <v>324</v>
      </c>
      <c r="H65" s="6">
        <v>324</v>
      </c>
    </row>
    <row r="66" spans="1:8" ht="12.75">
      <c r="A66" s="8"/>
      <c r="B66" s="9" t="s">
        <v>30</v>
      </c>
      <c r="C66" s="14" t="s">
        <v>11</v>
      </c>
      <c r="D66" s="6" t="s">
        <v>11</v>
      </c>
      <c r="E66" s="6" t="s">
        <v>11</v>
      </c>
      <c r="F66" s="6" t="s">
        <v>11</v>
      </c>
      <c r="G66" s="6" t="s">
        <v>11</v>
      </c>
      <c r="H66" s="6" t="s">
        <v>11</v>
      </c>
    </row>
    <row r="67" spans="1:8" ht="25.5">
      <c r="A67" s="8" t="s">
        <v>62</v>
      </c>
      <c r="B67" s="9" t="s">
        <v>31</v>
      </c>
      <c r="C67" s="9"/>
      <c r="D67" s="6"/>
      <c r="E67" s="6"/>
      <c r="F67" s="6">
        <v>154.7</v>
      </c>
      <c r="G67" s="6">
        <v>154.7</v>
      </c>
      <c r="H67" s="6">
        <v>154.7</v>
      </c>
    </row>
    <row r="68" spans="1:8" ht="25.5">
      <c r="A68" s="8" t="s">
        <v>32</v>
      </c>
      <c r="B68" s="9" t="s">
        <v>33</v>
      </c>
      <c r="C68" s="9"/>
      <c r="D68" s="6"/>
      <c r="E68" s="6"/>
      <c r="F68" s="6">
        <f>ROUND(F67/F69,5)</f>
        <v>7.36667</v>
      </c>
      <c r="G68" s="6">
        <f>ROUND(G67/G69,5)</f>
        <v>7.36667</v>
      </c>
      <c r="H68" s="6">
        <f>ROUND(H67/H69,5)</f>
        <v>7.36667</v>
      </c>
    </row>
    <row r="69" spans="1:8" ht="12.75">
      <c r="A69" s="8" t="s">
        <v>34</v>
      </c>
      <c r="B69" s="9" t="s">
        <v>35</v>
      </c>
      <c r="C69" s="9"/>
      <c r="D69" s="6"/>
      <c r="E69" s="6"/>
      <c r="F69" s="6">
        <v>21</v>
      </c>
      <c r="G69" s="6">
        <v>21</v>
      </c>
      <c r="H69" s="6">
        <v>21</v>
      </c>
    </row>
    <row r="70" spans="1:8" ht="12.75">
      <c r="A70" s="8"/>
      <c r="B70" s="9" t="s">
        <v>63</v>
      </c>
      <c r="C70" s="14" t="s">
        <v>11</v>
      </c>
      <c r="D70" s="6" t="s">
        <v>11</v>
      </c>
      <c r="E70" s="6" t="s">
        <v>11</v>
      </c>
      <c r="F70" s="6" t="s">
        <v>11</v>
      </c>
      <c r="G70" s="6" t="s">
        <v>11</v>
      </c>
      <c r="H70" s="6" t="s">
        <v>11</v>
      </c>
    </row>
    <row r="71" spans="1:8" ht="25.5">
      <c r="A71" s="8" t="s">
        <v>67</v>
      </c>
      <c r="B71" s="9" t="s">
        <v>64</v>
      </c>
      <c r="C71" s="9"/>
      <c r="D71" s="6"/>
      <c r="E71" s="6"/>
      <c r="F71" s="6">
        <v>45.1</v>
      </c>
      <c r="G71" s="6">
        <v>45.1</v>
      </c>
      <c r="H71" s="6">
        <v>45.1</v>
      </c>
    </row>
    <row r="72" spans="1:8" ht="25.5">
      <c r="A72" s="8" t="s">
        <v>68</v>
      </c>
      <c r="B72" s="9" t="s">
        <v>65</v>
      </c>
      <c r="C72" s="9"/>
      <c r="D72" s="6"/>
      <c r="E72" s="6"/>
      <c r="F72" s="6">
        <f>ROUND(F71/F73,5)</f>
        <v>0.12997</v>
      </c>
      <c r="G72" s="6">
        <f>ROUND(G71/G73,5)</f>
        <v>0.12997</v>
      </c>
      <c r="H72" s="6">
        <f>ROUND(H71/H73,5)</f>
        <v>0.12997</v>
      </c>
    </row>
    <row r="73" spans="1:8" ht="12.75">
      <c r="A73" s="8" t="s">
        <v>69</v>
      </c>
      <c r="B73" s="9" t="s">
        <v>66</v>
      </c>
      <c r="C73" s="9"/>
      <c r="D73" s="6"/>
      <c r="E73" s="6"/>
      <c r="F73" s="6">
        <v>347</v>
      </c>
      <c r="G73" s="6">
        <v>347</v>
      </c>
      <c r="H73" s="6">
        <v>347</v>
      </c>
    </row>
    <row r="74" spans="1:8" ht="12.75">
      <c r="A74" s="8"/>
      <c r="B74" s="9" t="s">
        <v>70</v>
      </c>
      <c r="C74" s="14" t="s">
        <v>11</v>
      </c>
      <c r="D74" s="6" t="s">
        <v>11</v>
      </c>
      <c r="E74" s="6" t="s">
        <v>11</v>
      </c>
      <c r="F74" s="6" t="s">
        <v>11</v>
      </c>
      <c r="G74" s="6" t="s">
        <v>11</v>
      </c>
      <c r="H74" s="6" t="s">
        <v>11</v>
      </c>
    </row>
    <row r="75" spans="1:8" ht="25.5">
      <c r="A75" s="8" t="s">
        <v>74</v>
      </c>
      <c r="B75" s="9" t="s">
        <v>71</v>
      </c>
      <c r="C75" s="9"/>
      <c r="D75" s="6"/>
      <c r="E75" s="6"/>
      <c r="F75" s="6">
        <v>243.8</v>
      </c>
      <c r="G75" s="6">
        <v>243.8</v>
      </c>
      <c r="H75" s="6">
        <v>243.8</v>
      </c>
    </row>
    <row r="76" spans="1:8" ht="25.5">
      <c r="A76" s="8" t="s">
        <v>75</v>
      </c>
      <c r="B76" s="9" t="s">
        <v>72</v>
      </c>
      <c r="C76" s="9"/>
      <c r="D76" s="6"/>
      <c r="E76" s="6"/>
      <c r="F76" s="6">
        <f>ROUND(F75/F77,5)</f>
        <v>1.68138</v>
      </c>
      <c r="G76" s="6">
        <f>ROUND(G75/G77,5)</f>
        <v>1.68138</v>
      </c>
      <c r="H76" s="6">
        <f>ROUND(H75/H77,5)</f>
        <v>1.68138</v>
      </c>
    </row>
    <row r="77" spans="1:8" ht="12.75">
      <c r="A77" s="8" t="s">
        <v>76</v>
      </c>
      <c r="B77" s="9" t="s">
        <v>73</v>
      </c>
      <c r="C77" s="9"/>
      <c r="D77" s="6"/>
      <c r="E77" s="6"/>
      <c r="F77" s="6">
        <v>145</v>
      </c>
      <c r="G77" s="6">
        <v>145</v>
      </c>
      <c r="H77" s="6">
        <v>145</v>
      </c>
    </row>
    <row r="78" spans="1:8" ht="12.75">
      <c r="A78" s="8"/>
      <c r="B78" s="9" t="s">
        <v>77</v>
      </c>
      <c r="C78" s="14" t="s">
        <v>11</v>
      </c>
      <c r="D78" s="6" t="s">
        <v>11</v>
      </c>
      <c r="E78" s="6" t="s">
        <v>11</v>
      </c>
      <c r="F78" s="6" t="s">
        <v>11</v>
      </c>
      <c r="G78" s="6" t="s">
        <v>11</v>
      </c>
      <c r="H78" s="6" t="s">
        <v>11</v>
      </c>
    </row>
    <row r="79" spans="1:8" ht="25.5">
      <c r="A79" s="8" t="s">
        <v>81</v>
      </c>
      <c r="B79" s="9" t="s">
        <v>78</v>
      </c>
      <c r="C79" s="9"/>
      <c r="D79" s="6"/>
      <c r="E79" s="6"/>
      <c r="F79" s="6">
        <v>628.6</v>
      </c>
      <c r="G79" s="6">
        <v>628.6</v>
      </c>
      <c r="H79" s="6">
        <v>628.6</v>
      </c>
    </row>
    <row r="80" spans="1:8" ht="25.5">
      <c r="A80" s="8" t="s">
        <v>82</v>
      </c>
      <c r="B80" s="9" t="s">
        <v>79</v>
      </c>
      <c r="C80" s="9"/>
      <c r="D80" s="6"/>
      <c r="E80" s="6"/>
      <c r="F80" s="6">
        <f>ROUND(F79/F81,5)</f>
        <v>3.19086</v>
      </c>
      <c r="G80" s="6">
        <f>ROUND(G79/G81,5)</f>
        <v>3.19086</v>
      </c>
      <c r="H80" s="6">
        <f>ROUND(H79/H81,5)</f>
        <v>3.19086</v>
      </c>
    </row>
    <row r="81" spans="1:8" ht="12.75">
      <c r="A81" s="8" t="s">
        <v>83</v>
      </c>
      <c r="B81" s="9" t="s">
        <v>80</v>
      </c>
      <c r="C81" s="9"/>
      <c r="D81" s="6"/>
      <c r="E81" s="6"/>
      <c r="F81" s="6">
        <v>197</v>
      </c>
      <c r="G81" s="6">
        <v>197</v>
      </c>
      <c r="H81" s="6">
        <v>197</v>
      </c>
    </row>
    <row r="82" spans="1:8" ht="12.75">
      <c r="A82" s="8"/>
      <c r="B82" s="9" t="s">
        <v>84</v>
      </c>
      <c r="C82" s="14" t="s">
        <v>11</v>
      </c>
      <c r="D82" s="6" t="s">
        <v>11</v>
      </c>
      <c r="E82" s="6" t="s">
        <v>11</v>
      </c>
      <c r="F82" s="6" t="s">
        <v>11</v>
      </c>
      <c r="G82" s="6" t="s">
        <v>11</v>
      </c>
      <c r="H82" s="6" t="s">
        <v>11</v>
      </c>
    </row>
    <row r="83" spans="1:8" ht="25.5">
      <c r="A83" s="8" t="s">
        <v>88</v>
      </c>
      <c r="B83" s="9" t="s">
        <v>85</v>
      </c>
      <c r="C83" s="9"/>
      <c r="D83" s="6"/>
      <c r="E83" s="6"/>
      <c r="F83" s="6">
        <v>70.2</v>
      </c>
      <c r="G83" s="6">
        <v>70.2</v>
      </c>
      <c r="H83" s="6">
        <v>70.2</v>
      </c>
    </row>
    <row r="84" spans="1:8" ht="25.5">
      <c r="A84" s="8" t="s">
        <v>89</v>
      </c>
      <c r="B84" s="9" t="s">
        <v>86</v>
      </c>
      <c r="C84" s="9"/>
      <c r="D84" s="6"/>
      <c r="E84" s="6"/>
      <c r="F84" s="6">
        <f>ROUND(F83/F85,5)</f>
        <v>0.9</v>
      </c>
      <c r="G84" s="6">
        <f>ROUND(G83/G85,5)</f>
        <v>0.9</v>
      </c>
      <c r="H84" s="6">
        <f>ROUND(H83/H85,5)</f>
        <v>0.9</v>
      </c>
    </row>
    <row r="85" spans="1:8" ht="12.75">
      <c r="A85" s="8" t="s">
        <v>90</v>
      </c>
      <c r="B85" s="9" t="s">
        <v>87</v>
      </c>
      <c r="C85" s="9"/>
      <c r="D85" s="6"/>
      <c r="E85" s="6"/>
      <c r="F85" s="6">
        <v>78</v>
      </c>
      <c r="G85" s="6">
        <v>78</v>
      </c>
      <c r="H85" s="6">
        <v>78</v>
      </c>
    </row>
    <row r="86" spans="1:8" ht="12.75">
      <c r="A86" s="8" t="s">
        <v>36</v>
      </c>
      <c r="B86" s="9" t="s">
        <v>37</v>
      </c>
      <c r="C86" s="9"/>
      <c r="D86" s="16">
        <v>1931.8</v>
      </c>
      <c r="E86" s="13">
        <v>2854.9</v>
      </c>
      <c r="F86" s="13">
        <f>3855.2+172.1</f>
        <v>4027.2999999999997</v>
      </c>
      <c r="G86" s="13">
        <v>3855.2</v>
      </c>
      <c r="H86" s="13">
        <v>3855.2</v>
      </c>
    </row>
    <row r="87" spans="1:8" ht="51">
      <c r="A87" s="8" t="s">
        <v>38</v>
      </c>
      <c r="B87" s="9" t="s">
        <v>39</v>
      </c>
      <c r="C87" s="9"/>
      <c r="D87" s="13"/>
      <c r="E87" s="13">
        <v>2489</v>
      </c>
      <c r="F87" s="12">
        <v>3018.9</v>
      </c>
      <c r="G87" s="12">
        <v>3018.9</v>
      </c>
      <c r="H87" s="12">
        <v>3018.9</v>
      </c>
    </row>
    <row r="88" spans="1:8" ht="51">
      <c r="A88" s="8" t="s">
        <v>40</v>
      </c>
      <c r="B88" s="9" t="s">
        <v>41</v>
      </c>
      <c r="C88" s="9"/>
      <c r="D88" s="9"/>
      <c r="E88" s="9"/>
      <c r="F88" s="9"/>
      <c r="G88" s="9"/>
      <c r="H88" s="9"/>
    </row>
    <row r="89" spans="1:8" ht="89.25">
      <c r="A89" s="8" t="s">
        <v>42</v>
      </c>
      <c r="B89" s="9" t="s">
        <v>43</v>
      </c>
      <c r="C89" s="9"/>
      <c r="D89" s="9"/>
      <c r="E89" s="9"/>
      <c r="F89" s="9"/>
      <c r="G89" s="9"/>
      <c r="H89" s="9"/>
    </row>
  </sheetData>
  <sheetProtection/>
  <mergeCells count="3">
    <mergeCell ref="A4:H4"/>
    <mergeCell ref="A5:H5"/>
    <mergeCell ref="A6:H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Soloviev</dc:creator>
  <cp:keywords/>
  <dc:description/>
  <cp:lastModifiedBy>ОКСАНА</cp:lastModifiedBy>
  <cp:lastPrinted>2015-03-29T17:43:12Z</cp:lastPrinted>
  <dcterms:created xsi:type="dcterms:W3CDTF">2015-03-25T09:11:48Z</dcterms:created>
  <dcterms:modified xsi:type="dcterms:W3CDTF">2015-10-03T22:36:08Z</dcterms:modified>
  <cp:category/>
  <cp:version/>
  <cp:contentType/>
  <cp:contentStatus/>
</cp:coreProperties>
</file>